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19.12.2024\1. МПА изменеия в бюджет\244-МПА внесение изменений 2024-2026 (декабрь)\"/>
    </mc:Choice>
  </mc:AlternateContent>
  <bookViews>
    <workbookView xWindow="0" yWindow="0" windowWidth="19125" windowHeight="10860"/>
  </bookViews>
  <sheets>
    <sheet name=" Прил 2 2024" sheetId="3" r:id="rId1"/>
  </sheets>
  <definedNames>
    <definedName name="_xlnm.Print_Area" localSheetId="0">' Прил 2 2024'!$A$1:$M$108</definedName>
  </definedNames>
  <calcPr calcId="152511"/>
</workbook>
</file>

<file path=xl/calcChain.xml><?xml version="1.0" encoding="utf-8"?>
<calcChain xmlns="http://schemas.openxmlformats.org/spreadsheetml/2006/main">
  <c r="D53" i="3" l="1"/>
  <c r="E53" i="3"/>
  <c r="D54" i="3"/>
  <c r="E54" i="3"/>
  <c r="C54" i="3"/>
  <c r="E48" i="3" l="1"/>
  <c r="D48" i="3"/>
  <c r="C48" i="3"/>
  <c r="E45" i="3"/>
  <c r="D45" i="3"/>
  <c r="C45" i="3"/>
  <c r="E41" i="3"/>
  <c r="D41" i="3"/>
  <c r="C41" i="3"/>
  <c r="E34" i="3"/>
  <c r="D34" i="3"/>
  <c r="C34" i="3"/>
  <c r="E32" i="3"/>
  <c r="D32" i="3"/>
  <c r="C32" i="3"/>
  <c r="E29" i="3"/>
  <c r="D29" i="3"/>
  <c r="C29" i="3"/>
  <c r="E25" i="3"/>
  <c r="D25" i="3"/>
  <c r="C25" i="3"/>
  <c r="E23" i="3"/>
  <c r="D23" i="3"/>
  <c r="C23" i="3"/>
  <c r="E21" i="3"/>
  <c r="D21" i="3"/>
  <c r="C21" i="3"/>
  <c r="C20" i="3" l="1"/>
  <c r="D20" i="3"/>
  <c r="E20" i="3"/>
  <c r="D102" i="3" l="1"/>
  <c r="E102" i="3"/>
  <c r="C102" i="3"/>
  <c r="C64" i="3" l="1"/>
  <c r="C57" i="3" s="1"/>
  <c r="D64" i="3" l="1"/>
  <c r="D57" i="3" s="1"/>
  <c r="E64" i="3"/>
  <c r="E57" i="3" s="1"/>
  <c r="E52" i="3" s="1"/>
  <c r="D79" i="3"/>
  <c r="D78" i="3" s="1"/>
  <c r="E79" i="3"/>
  <c r="E78" i="3" s="1"/>
  <c r="D52" i="3" l="1"/>
  <c r="C79" i="3"/>
  <c r="C78" i="3" s="1"/>
  <c r="C53" i="3" s="1"/>
  <c r="C52" i="3" s="1"/>
  <c r="D107" i="3" l="1"/>
  <c r="C107" i="3" l="1"/>
  <c r="E107" i="3"/>
</calcChain>
</file>

<file path=xl/sharedStrings.xml><?xml version="1.0" encoding="utf-8"?>
<sst xmlns="http://schemas.openxmlformats.org/spreadsheetml/2006/main" count="164" uniqueCount="159">
  <si>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</si>
  <si>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</si>
  <si>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</si>
  <si>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</si>
  <si>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</si>
  <si>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</si>
  <si>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</si>
  <si>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</si>
  <si>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</si>
  <si>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</si>
  <si>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</si>
  <si>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</si>
  <si>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</si>
  <si>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</si>
  <si>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</si>
  <si>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</si>
  <si>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</si>
  <si>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</si>
  <si>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</si>
  <si>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</si>
  <si>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</si>
  <si>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</si>
  <si>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</si>
  <si>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</si>
  <si>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</si>
  <si>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</si>
  <si>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</si>
  <si>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</si>
  <si>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</si>
  <si>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</si>
  <si>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</si>
  <si>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</si>
  <si>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</si>
  <si>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</si>
  <si>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</si>
  <si>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</si>
  <si>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</si>
  <si>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</si>
  <si>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</si>
  <si>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</si>
  <si>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</si>
  <si>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</si>
  <si>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</si>
  <si>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</si>
  <si>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</si>
  <si>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</si>
  <si>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</si>
  <si>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</si>
  <si>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</si>
  <si>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</si>
  <si>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</si>
  <si>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</si>
  <si>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</si>
  <si>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</si>
  <si>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</si>
  <si>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</si>
  <si>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</si>
  <si>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</si>
  <si>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</si>
  <si>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</si>
  <si>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</si>
  <si>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</si>
  <si>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</si>
  <si>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</si>
  <si>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</si>
  <si>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</si>
  <si>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</si>
  <si>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</si>
  <si>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</si>
  <si>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</si>
  <si>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</si>
  <si>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</si>
  <si>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</si>
  <si>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</si>
  <si>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</si>
  <si>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</si>
  <si>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</si>
  <si>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</si>
  <si>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</si>
  <si>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</si>
  <si>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</si>
  <si>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</si>
  <si>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</si>
  <si>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</si>
  <si>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</si>
  <si>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</si>
  <si>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</si>
  <si>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</si>
  <si>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</si>
  <si>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</si>
  <si>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</si>
  <si>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</si>
  <si>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</si>
  <si>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</si>
  <si>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</si>
  <si>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</si>
  <si>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</si>
  <si>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</si>
  <si>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</si>
  <si>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</si>
  <si>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</si>
  <si>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</si>
  <si>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</si>
  <si>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</si>
  <si>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</si>
  <si>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</si>
  <si>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</si>
  <si>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</si>
  <si>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</si>
  <si>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</si>
  <si>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</si>
  <si>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</si>
  <si>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</si>
  <si>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</si>
  <si>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</si>
  <si>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доходов бюджета Пограничного муниципального округа на 2024 год 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</si>
  <si>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</si>
  <si>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</si>
  <si>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</si>
  <si>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</si>
  <si>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</si>
  <si>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Субсидии на организацию транспортного обслуживания населения в границах муниципального образования</t>
  </si>
  <si>
    <t>Субсидии на мероприятия по инвентаризации кладбищ, а также мест захоронений на кладбищах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</si>
  <si>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</si>
  <si>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</si>
  <si>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</si>
  <si>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                                                                   Приложение  2</t>
  </si>
  <si>
    <t xml:space="preserve">                                   и  плановый период  2025 и 2026 годов</t>
  </si>
  <si>
    <t xml:space="preserve">  к муниципальному  правовому акту </t>
  </si>
  <si>
    <t>Субсидии на реализацию проектов инициативного бюджетирования по направлению "Твой проект"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</si>
  <si>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</si>
  <si>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Субсидии на реализацию проектов инициативного бюджетирования по направлению "Молодежный бюджет"</t>
  </si>
  <si>
    <t>Субсидии на закупку и монтаж оборудования для создания "умных" спортивных площадок</t>
  </si>
  <si>
    <t>2 02 25753 14 0000 150</t>
  </si>
  <si>
    <t>2 02 20077 14 0000 150</t>
  </si>
  <si>
    <t>от 01.12.2023 № 202-МПА</t>
  </si>
  <si>
    <t>Субсидии на 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</si>
  <si>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2 02 49999 14 0000 150</t>
  </si>
  <si>
    <t>Прочие межбюджетные трансферты, передаваемые бюджетам муниципальных округов</t>
  </si>
  <si>
    <t>2 02 10000 00 0000 150</t>
  </si>
  <si>
    <t>Дотации бюджетам бюджетной системы Российской Федерации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</si>
  <si>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</si>
  <si>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</si>
  <si>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</si>
  <si>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</si>
  <si>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1 11 07000 00 0000 120</t>
  </si>
  <si>
    <t>Доходы от перечисления части прибыли мнципальных унитарных предприятий</t>
  </si>
  <si>
    <t>1 11 09040 00 0000 120</t>
  </si>
  <si>
    <t>Прочие поступления от использования имущества, находящегося в муниципальной собственности</t>
  </si>
  <si>
    <t>ДОХОДЫ ОТ ПРОДАЖИ 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</si>
  <si>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</si>
  <si>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</si>
  <si>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2024 год</t>
  </si>
  <si>
    <t>2025 год</t>
  </si>
  <si>
    <t>2026 год</t>
  </si>
  <si>
    <t xml:space="preserve">  к проекту муниципального  правового акта </t>
  </si>
  <si>
    <t>2 02 19999 14 0000 150</t>
  </si>
  <si>
    <t>Прочие дотации бюджетам муниципальных округов</t>
  </si>
  <si>
    <t>от 20.12.2024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</si>
</sst>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4" fontId="5" fillId="2" borderId="4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5"/>
  <sheetViews>
    <sheetView tabSelected="1" zoomScale="90" zoomScaleNormal="90" workbookViewId="0">
      <selection activeCell="I8" sqref="I8"/>
    </sheetView>
  </sheetViews>
  <sheetFormatPr defaultColWidth="9.140625" defaultRowHeight="15.75" x14ac:dyDescent="0.25"/>
  <cols>
    <col min="1" max="1" width="26.85546875" style="1" customWidth="1"/>
    <col min="2" max="2" width="45.42578125" style="1" customWidth="1"/>
    <col min="3" max="3" width="19" style="1" customWidth="1"/>
    <col min="4" max="4" width="18.7109375" style="1" customWidth="1"/>
    <col min="5" max="5" width="18.140625" style="1" customWidth="1"/>
    <col min="6" max="6" width="5.140625" style="1" customWidth="1"/>
    <col min="7" max="7" width="16.42578125" style="1" customWidth="1"/>
    <col min="8" max="8" width="15.85546875" style="1" customWidth="1"/>
    <col min="9" max="9" width="17.28515625" style="1" customWidth="1"/>
    <col min="10" max="16384" width="9.140625" style="1"/>
  </cols>
  <sheetData>
    <row r="3" spans="2:6" x14ac:dyDescent="0.25">
      <c r="B3" s="85" t="s">
        <v>126</v>
      </c>
      <c r="C3" s="85"/>
      <c r="D3" s="85"/>
      <c r="E3" s="85"/>
      <c r="F3" s="47"/>
    </row>
    <row r="4" spans="2:6" x14ac:dyDescent="0.25">
      <c r="B4" s="85" t="s">
        <v>155</v>
      </c>
      <c r="C4" s="85"/>
      <c r="D4" s="85"/>
      <c r="E4" s="85"/>
      <c r="F4" s="47"/>
    </row>
    <row r="5" spans="2:6" x14ac:dyDescent="0.25">
      <c r="B5" s="85" t="s">
        <v>25</v>
      </c>
      <c r="C5" s="85"/>
      <c r="D5" s="85"/>
      <c r="E5" s="85"/>
      <c r="F5" s="47"/>
    </row>
    <row r="6" spans="2:6" x14ac:dyDescent="0.25">
      <c r="B6" s="85" t="s">
        <v>158</v>
      </c>
      <c r="C6" s="85"/>
      <c r="D6" s="85"/>
      <c r="E6" s="85"/>
      <c r="F6" s="2"/>
    </row>
    <row r="7" spans="2:6" x14ac:dyDescent="0.25">
      <c r="B7" s="2"/>
      <c r="C7" s="2"/>
      <c r="D7" s="2"/>
      <c r="E7" s="2"/>
      <c r="F7" s="2"/>
    </row>
    <row r="8" spans="2:6" x14ac:dyDescent="0.25">
      <c r="B8" s="2"/>
      <c r="C8" s="2"/>
      <c r="D8" s="2"/>
      <c r="E8" s="2"/>
      <c r="F8" s="2"/>
    </row>
    <row r="9" spans="2:6" x14ac:dyDescent="0.25">
      <c r="B9" s="85" t="s">
        <v>126</v>
      </c>
      <c r="C9" s="85"/>
      <c r="D9" s="85"/>
      <c r="E9" s="85"/>
      <c r="F9" s="47"/>
    </row>
    <row r="10" spans="2:6" x14ac:dyDescent="0.25">
      <c r="B10" s="85" t="s">
        <v>128</v>
      </c>
      <c r="C10" s="85"/>
      <c r="D10" s="85"/>
      <c r="E10" s="85"/>
      <c r="F10" s="47"/>
    </row>
    <row r="11" spans="2:6" x14ac:dyDescent="0.25">
      <c r="B11" s="85" t="s">
        <v>25</v>
      </c>
      <c r="C11" s="85"/>
      <c r="D11" s="85"/>
      <c r="E11" s="85"/>
      <c r="F11" s="47"/>
    </row>
    <row r="12" spans="2:6" x14ac:dyDescent="0.25">
      <c r="B12" s="85" t="s">
        <v>135</v>
      </c>
      <c r="C12" s="85"/>
      <c r="D12" s="85"/>
      <c r="E12" s="85"/>
      <c r="F12" s="2"/>
    </row>
    <row r="13" spans="2:6" x14ac:dyDescent="0.25">
      <c r="B13" s="83" t="s">
        <v>0</v>
      </c>
      <c r="C13" s="83"/>
      <c r="D13" s="83"/>
    </row>
    <row r="14" spans="2:6" x14ac:dyDescent="0.25">
      <c r="B14" s="83" t="s">
        <v>115</v>
      </c>
      <c r="C14" s="83"/>
      <c r="D14" s="83"/>
      <c r="E14" s="83"/>
      <c r="F14" s="5"/>
    </row>
    <row r="15" spans="2:6" x14ac:dyDescent="0.25">
      <c r="B15" s="84" t="s">
        <v>127</v>
      </c>
      <c r="C15" s="84"/>
      <c r="D15" s="84"/>
      <c r="E15" s="84"/>
      <c r="F15" s="48"/>
    </row>
    <row r="16" spans="2:6" x14ac:dyDescent="0.25">
      <c r="B16" s="71"/>
      <c r="C16" s="71"/>
      <c r="D16" s="71"/>
    </row>
    <row r="17" spans="1:9" ht="49.5" customHeight="1" x14ac:dyDescent="0.25">
      <c r="A17" s="68" t="s">
        <v>84</v>
      </c>
      <c r="B17" s="70" t="s">
        <v>1</v>
      </c>
      <c r="C17" s="72" t="s">
        <v>2</v>
      </c>
      <c r="D17" s="73"/>
      <c r="E17" s="74"/>
      <c r="F17" s="5"/>
    </row>
    <row r="18" spans="1:9" ht="49.5" customHeight="1" x14ac:dyDescent="0.25">
      <c r="A18" s="69"/>
      <c r="B18" s="70"/>
      <c r="C18" s="3" t="s">
        <v>152</v>
      </c>
      <c r="D18" s="3" t="s">
        <v>153</v>
      </c>
      <c r="E18" s="4" t="s">
        <v>154</v>
      </c>
      <c r="F18" s="49"/>
    </row>
    <row r="19" spans="1:9" x14ac:dyDescent="0.25">
      <c r="A19" s="5">
        <v>1</v>
      </c>
      <c r="B19" s="6">
        <v>2</v>
      </c>
      <c r="C19" s="7">
        <v>3</v>
      </c>
      <c r="D19" s="7">
        <v>4</v>
      </c>
      <c r="E19" s="6">
        <v>5</v>
      </c>
      <c r="F19" s="5"/>
    </row>
    <row r="20" spans="1:9" ht="33.75" customHeight="1" x14ac:dyDescent="0.25">
      <c r="A20" s="8" t="s">
        <v>47</v>
      </c>
      <c r="B20" s="10" t="s">
        <v>3</v>
      </c>
      <c r="C20" s="32">
        <f>C21+C23+C25+C29+C32+C34+C41+C45+C51+C48</f>
        <v>423054450</v>
      </c>
      <c r="D20" s="32">
        <f>D21+D23+D25+D29+D32+D34+D41+D45+D51</f>
        <v>425202544</v>
      </c>
      <c r="E20" s="33">
        <f>E21+E23+E25+E29+E32+E34+E41+E45+E51</f>
        <v>419351852</v>
      </c>
      <c r="F20" s="50"/>
      <c r="G20" s="65"/>
      <c r="H20" s="44"/>
      <c r="I20" s="44"/>
    </row>
    <row r="21" spans="1:9" ht="24.75" customHeight="1" x14ac:dyDescent="0.25">
      <c r="A21" s="11" t="s">
        <v>48</v>
      </c>
      <c r="B21" s="11" t="s">
        <v>4</v>
      </c>
      <c r="C21" s="34">
        <f>C22</f>
        <v>360280000</v>
      </c>
      <c r="D21" s="34">
        <f t="shared" ref="D21:E21" si="0">D22</f>
        <v>379671415</v>
      </c>
      <c r="E21" s="33">
        <f t="shared" si="0"/>
        <v>373534394</v>
      </c>
      <c r="F21" s="50"/>
      <c r="G21" s="44"/>
      <c r="H21" s="44"/>
      <c r="I21" s="44"/>
    </row>
    <row r="22" spans="1:9" ht="27" customHeight="1" x14ac:dyDescent="0.25">
      <c r="A22" s="12" t="s">
        <v>49</v>
      </c>
      <c r="B22" s="12" t="s">
        <v>5</v>
      </c>
      <c r="C22" s="35">
        <v>360280000</v>
      </c>
      <c r="D22" s="35">
        <v>379671415</v>
      </c>
      <c r="E22" s="63">
        <v>373534394</v>
      </c>
      <c r="F22" s="21"/>
      <c r="G22" s="44"/>
      <c r="H22" s="44"/>
      <c r="I22" s="44"/>
    </row>
    <row r="23" spans="1:9" ht="69" customHeight="1" x14ac:dyDescent="0.25">
      <c r="A23" s="11" t="s">
        <v>50</v>
      </c>
      <c r="B23" s="24" t="s">
        <v>17</v>
      </c>
      <c r="C23" s="37">
        <f>C24</f>
        <v>13610000</v>
      </c>
      <c r="D23" s="37">
        <f>D24</f>
        <v>10963230</v>
      </c>
      <c r="E23" s="38">
        <f>E24</f>
        <v>10963230</v>
      </c>
      <c r="F23" s="51"/>
      <c r="G23" s="44"/>
      <c r="H23" s="44"/>
      <c r="I23" s="44"/>
    </row>
    <row r="24" spans="1:9" ht="54" customHeight="1" x14ac:dyDescent="0.25">
      <c r="A24" s="12" t="s">
        <v>51</v>
      </c>
      <c r="B24" s="13" t="s">
        <v>18</v>
      </c>
      <c r="C24" s="35">
        <v>13610000</v>
      </c>
      <c r="D24" s="35">
        <v>10963230</v>
      </c>
      <c r="E24" s="63">
        <v>10963230</v>
      </c>
      <c r="F24" s="21"/>
      <c r="G24" s="44"/>
      <c r="H24" s="44"/>
      <c r="I24" s="44"/>
    </row>
    <row r="25" spans="1:9" ht="35.25" customHeight="1" x14ac:dyDescent="0.25">
      <c r="A25" s="10" t="s">
        <v>52</v>
      </c>
      <c r="B25" s="10" t="s">
        <v>6</v>
      </c>
      <c r="C25" s="37">
        <f>C27+C28+C26</f>
        <v>6385984</v>
      </c>
      <c r="D25" s="37">
        <f t="shared" ref="D25:E25" si="1">D27+D28+D26</f>
        <v>6647000</v>
      </c>
      <c r="E25" s="38">
        <f t="shared" si="1"/>
        <v>6838000</v>
      </c>
      <c r="F25" s="51"/>
      <c r="G25" s="44"/>
      <c r="H25" s="44"/>
      <c r="I25" s="44"/>
    </row>
    <row r="26" spans="1:9" ht="55.5" customHeight="1" x14ac:dyDescent="0.25">
      <c r="A26" s="12" t="s">
        <v>53</v>
      </c>
      <c r="B26" s="12" t="s">
        <v>26</v>
      </c>
      <c r="C26" s="35">
        <v>1077724</v>
      </c>
      <c r="D26" s="35">
        <v>889000</v>
      </c>
      <c r="E26" s="63">
        <v>924000</v>
      </c>
      <c r="F26" s="21"/>
      <c r="G26" s="45"/>
      <c r="H26" s="46"/>
      <c r="I26" s="46"/>
    </row>
    <row r="27" spans="1:9" ht="31.5" customHeight="1" x14ac:dyDescent="0.25">
      <c r="A27" s="9" t="s">
        <v>54</v>
      </c>
      <c r="B27" s="9" t="s">
        <v>7</v>
      </c>
      <c r="C27" s="35">
        <v>1203260</v>
      </c>
      <c r="D27" s="35">
        <v>1538000</v>
      </c>
      <c r="E27" s="63">
        <v>1576000</v>
      </c>
      <c r="F27" s="21"/>
      <c r="G27" s="45"/>
      <c r="H27" s="45"/>
      <c r="I27" s="44"/>
    </row>
    <row r="28" spans="1:9" ht="54.75" customHeight="1" x14ac:dyDescent="0.25">
      <c r="A28" s="9" t="s">
        <v>55</v>
      </c>
      <c r="B28" s="9" t="s">
        <v>27</v>
      </c>
      <c r="C28" s="35">
        <v>4105000</v>
      </c>
      <c r="D28" s="35">
        <v>4220000</v>
      </c>
      <c r="E28" s="63">
        <v>4338000</v>
      </c>
      <c r="F28" s="21"/>
      <c r="G28" s="44"/>
      <c r="H28" s="44"/>
      <c r="I28" s="44"/>
    </row>
    <row r="29" spans="1:9" ht="22.5" customHeight="1" x14ac:dyDescent="0.25">
      <c r="A29" s="10" t="s">
        <v>56</v>
      </c>
      <c r="B29" s="10" t="s">
        <v>23</v>
      </c>
      <c r="C29" s="32">
        <f>C30+C31</f>
        <v>10383000</v>
      </c>
      <c r="D29" s="32">
        <f>D30+D31</f>
        <v>10383000</v>
      </c>
      <c r="E29" s="33">
        <f>E30+E31</f>
        <v>10383000</v>
      </c>
      <c r="F29" s="50"/>
      <c r="G29" s="44"/>
      <c r="H29" s="44"/>
      <c r="I29" s="44"/>
    </row>
    <row r="30" spans="1:9" ht="33.75" customHeight="1" x14ac:dyDescent="0.25">
      <c r="A30" s="9" t="s">
        <v>57</v>
      </c>
      <c r="B30" s="9" t="s">
        <v>28</v>
      </c>
      <c r="C30" s="35">
        <v>2404000</v>
      </c>
      <c r="D30" s="35">
        <v>2404000</v>
      </c>
      <c r="E30" s="63">
        <v>2404000</v>
      </c>
      <c r="F30" s="21"/>
      <c r="G30" s="45"/>
      <c r="H30" s="45"/>
      <c r="I30" s="45"/>
    </row>
    <row r="31" spans="1:9" ht="30.75" customHeight="1" x14ac:dyDescent="0.25">
      <c r="A31" s="9" t="s">
        <v>58</v>
      </c>
      <c r="B31" s="9" t="s">
        <v>24</v>
      </c>
      <c r="C31" s="63">
        <v>7979000</v>
      </c>
      <c r="D31" s="63">
        <v>7979000</v>
      </c>
      <c r="E31" s="63">
        <v>7979000</v>
      </c>
      <c r="F31" s="21"/>
      <c r="G31" s="44"/>
      <c r="H31" s="44"/>
      <c r="I31" s="44"/>
    </row>
    <row r="32" spans="1:9" ht="21" customHeight="1" x14ac:dyDescent="0.25">
      <c r="A32" s="10" t="s">
        <v>59</v>
      </c>
      <c r="B32" s="10" t="s">
        <v>8</v>
      </c>
      <c r="C32" s="37">
        <f>C33</f>
        <v>4606500</v>
      </c>
      <c r="D32" s="37">
        <f t="shared" ref="D32:E32" si="2">D33</f>
        <v>2000000</v>
      </c>
      <c r="E32" s="38">
        <f t="shared" si="2"/>
        <v>2000000</v>
      </c>
      <c r="F32" s="51"/>
      <c r="G32" s="44"/>
      <c r="H32" s="44"/>
      <c r="I32" s="44"/>
    </row>
    <row r="33" spans="1:9" ht="54.75" customHeight="1" x14ac:dyDescent="0.25">
      <c r="A33" s="9" t="s">
        <v>60</v>
      </c>
      <c r="B33" s="25" t="s">
        <v>29</v>
      </c>
      <c r="C33" s="63">
        <v>4606500</v>
      </c>
      <c r="D33" s="63">
        <v>2000000</v>
      </c>
      <c r="E33" s="63">
        <v>2000000</v>
      </c>
      <c r="F33" s="21"/>
      <c r="G33" s="44"/>
      <c r="H33" s="44"/>
      <c r="I33" s="44"/>
    </row>
    <row r="34" spans="1:9" ht="87" customHeight="1" x14ac:dyDescent="0.25">
      <c r="A34" s="10" t="s">
        <v>61</v>
      </c>
      <c r="B34" s="10" t="s">
        <v>9</v>
      </c>
      <c r="C34" s="37">
        <f>C35+C36+C37+C38+C39+C40</f>
        <v>17909932</v>
      </c>
      <c r="D34" s="37">
        <f t="shared" ref="D34:E34" si="3">D35+D36+D37+D38+D39+D40</f>
        <v>10720000</v>
      </c>
      <c r="E34" s="38">
        <f t="shared" si="3"/>
        <v>10720000</v>
      </c>
      <c r="F34" s="51"/>
      <c r="G34" s="44"/>
      <c r="H34" s="44"/>
      <c r="I34" s="44"/>
    </row>
    <row r="35" spans="1:9" ht="105.75" customHeight="1" x14ac:dyDescent="0.25">
      <c r="A35" s="9" t="s">
        <v>62</v>
      </c>
      <c r="B35" s="9" t="s">
        <v>30</v>
      </c>
      <c r="C35" s="35">
        <v>11701900</v>
      </c>
      <c r="D35" s="35">
        <v>7500000</v>
      </c>
      <c r="E35" s="63">
        <v>7500000</v>
      </c>
      <c r="F35" s="21"/>
      <c r="G35" s="44"/>
      <c r="H35" s="44"/>
      <c r="I35" s="44"/>
    </row>
    <row r="36" spans="1:9" ht="126.75" customHeight="1" x14ac:dyDescent="0.25">
      <c r="A36" s="9" t="s">
        <v>63</v>
      </c>
      <c r="B36" s="9" t="s">
        <v>31</v>
      </c>
      <c r="C36" s="63">
        <v>1245370</v>
      </c>
      <c r="D36" s="63">
        <v>1800000</v>
      </c>
      <c r="E36" s="63">
        <v>1800000</v>
      </c>
      <c r="F36" s="21"/>
      <c r="G36" s="44"/>
      <c r="H36" s="44"/>
      <c r="I36" s="44"/>
    </row>
    <row r="37" spans="1:9" ht="139.5" customHeight="1" x14ac:dyDescent="0.25">
      <c r="A37" s="9" t="s">
        <v>107</v>
      </c>
      <c r="B37" s="25" t="s">
        <v>108</v>
      </c>
      <c r="C37" s="35">
        <v>120000</v>
      </c>
      <c r="D37" s="35">
        <v>120000</v>
      </c>
      <c r="E37" s="63">
        <v>120000</v>
      </c>
      <c r="F37" s="21"/>
      <c r="G37" s="45"/>
      <c r="H37" s="45"/>
      <c r="I37" s="44"/>
    </row>
    <row r="38" spans="1:9" ht="79.5" customHeight="1" x14ac:dyDescent="0.25">
      <c r="A38" s="9" t="s">
        <v>64</v>
      </c>
      <c r="B38" s="9" t="s">
        <v>32</v>
      </c>
      <c r="C38" s="35">
        <v>4800000</v>
      </c>
      <c r="D38" s="35">
        <v>1300000</v>
      </c>
      <c r="E38" s="63">
        <v>1300000</v>
      </c>
      <c r="F38" s="21"/>
      <c r="G38" s="45"/>
      <c r="H38" s="45"/>
      <c r="I38" s="45"/>
    </row>
    <row r="39" spans="1:9" ht="42.75" customHeight="1" x14ac:dyDescent="0.25">
      <c r="A39" s="9" t="s">
        <v>145</v>
      </c>
      <c r="B39" s="9" t="s">
        <v>146</v>
      </c>
      <c r="C39" s="35">
        <v>6300</v>
      </c>
      <c r="D39" s="35">
        <v>0</v>
      </c>
      <c r="E39" s="63">
        <v>0</v>
      </c>
      <c r="F39" s="21"/>
      <c r="G39" s="45"/>
      <c r="H39" s="45"/>
      <c r="I39" s="45"/>
    </row>
    <row r="40" spans="1:9" ht="57" customHeight="1" x14ac:dyDescent="0.25">
      <c r="A40" s="9" t="s">
        <v>147</v>
      </c>
      <c r="B40" s="9" t="s">
        <v>148</v>
      </c>
      <c r="C40" s="35">
        <v>36362</v>
      </c>
      <c r="D40" s="35">
        <v>0</v>
      </c>
      <c r="E40" s="63">
        <v>0</v>
      </c>
      <c r="F40" s="21"/>
      <c r="G40" s="45"/>
      <c r="H40" s="45"/>
      <c r="I40" s="45"/>
    </row>
    <row r="41" spans="1:9" ht="36.75" customHeight="1" x14ac:dyDescent="0.25">
      <c r="A41" s="10" t="s">
        <v>65</v>
      </c>
      <c r="B41" s="10" t="s">
        <v>10</v>
      </c>
      <c r="C41" s="37">
        <f>C42</f>
        <v>780850</v>
      </c>
      <c r="D41" s="37">
        <f>D42</f>
        <v>150000</v>
      </c>
      <c r="E41" s="38">
        <f>E42</f>
        <v>150000</v>
      </c>
      <c r="F41" s="51"/>
      <c r="G41" s="44"/>
      <c r="H41" s="44"/>
      <c r="I41" s="44"/>
    </row>
    <row r="42" spans="1:9" ht="37.5" customHeight="1" x14ac:dyDescent="0.25">
      <c r="A42" s="9" t="s">
        <v>66</v>
      </c>
      <c r="B42" s="9" t="s">
        <v>11</v>
      </c>
      <c r="C42" s="63">
        <v>780850</v>
      </c>
      <c r="D42" s="63">
        <v>150000</v>
      </c>
      <c r="E42" s="63">
        <v>150000</v>
      </c>
      <c r="F42" s="21"/>
      <c r="G42" s="44"/>
      <c r="H42" s="44"/>
      <c r="I42" s="44"/>
    </row>
    <row r="43" spans="1:9" ht="47.25" hidden="1" customHeight="1" x14ac:dyDescent="0.25">
      <c r="A43" s="9" t="s">
        <v>67</v>
      </c>
      <c r="B43" s="9" t="s">
        <v>33</v>
      </c>
      <c r="C43" s="39"/>
      <c r="D43" s="39"/>
      <c r="E43" s="40"/>
      <c r="F43" s="41"/>
      <c r="G43" s="44"/>
      <c r="H43" s="44"/>
      <c r="I43" s="44"/>
    </row>
    <row r="44" spans="1:9" ht="78.75" hidden="1" customHeight="1" x14ac:dyDescent="0.25">
      <c r="A44" s="9" t="s">
        <v>68</v>
      </c>
      <c r="B44" s="9" t="s">
        <v>34</v>
      </c>
      <c r="C44" s="39"/>
      <c r="D44" s="39"/>
      <c r="E44" s="40"/>
      <c r="F44" s="41"/>
      <c r="G44" s="44"/>
      <c r="H44" s="44"/>
      <c r="I44" s="44"/>
    </row>
    <row r="45" spans="1:9" ht="51.75" customHeight="1" x14ac:dyDescent="0.25">
      <c r="A45" s="10" t="s">
        <v>69</v>
      </c>
      <c r="B45" s="10" t="s">
        <v>19</v>
      </c>
      <c r="C45" s="37">
        <f>C46+C47</f>
        <v>4900000</v>
      </c>
      <c r="D45" s="37">
        <f>D46+D47</f>
        <v>4497899</v>
      </c>
      <c r="E45" s="38">
        <f>E46+E47</f>
        <v>4593228</v>
      </c>
      <c r="F45" s="51"/>
      <c r="G45" s="44"/>
      <c r="H45" s="44"/>
      <c r="I45" s="44"/>
    </row>
    <row r="46" spans="1:9" ht="37.5" customHeight="1" x14ac:dyDescent="0.25">
      <c r="A46" s="9" t="s">
        <v>70</v>
      </c>
      <c r="B46" s="20" t="s">
        <v>35</v>
      </c>
      <c r="C46" s="63">
        <v>2000000</v>
      </c>
      <c r="D46" s="63">
        <v>2000000</v>
      </c>
      <c r="E46" s="63">
        <v>2000000</v>
      </c>
      <c r="F46" s="21"/>
      <c r="G46" s="44"/>
      <c r="H46" s="44"/>
      <c r="I46" s="44"/>
    </row>
    <row r="47" spans="1:9" ht="41.25" customHeight="1" x14ac:dyDescent="0.25">
      <c r="A47" s="9" t="s">
        <v>71</v>
      </c>
      <c r="B47" s="20" t="s">
        <v>36</v>
      </c>
      <c r="C47" s="35">
        <v>2900000</v>
      </c>
      <c r="D47" s="35">
        <v>2497899</v>
      </c>
      <c r="E47" s="63">
        <v>2593228</v>
      </c>
      <c r="F47" s="21"/>
      <c r="G47" s="45"/>
      <c r="H47" s="45"/>
      <c r="I47" s="45"/>
    </row>
    <row r="48" spans="1:9" ht="54" customHeight="1" x14ac:dyDescent="0.25">
      <c r="A48" s="10" t="s">
        <v>67</v>
      </c>
      <c r="B48" s="64" t="s">
        <v>149</v>
      </c>
      <c r="C48" s="37">
        <f>C49+C50</f>
        <v>3368184</v>
      </c>
      <c r="D48" s="37">
        <f t="shared" ref="D48:E48" si="4">D49+D50</f>
        <v>0</v>
      </c>
      <c r="E48" s="38">
        <f t="shared" si="4"/>
        <v>0</v>
      </c>
      <c r="F48" s="21"/>
      <c r="G48" s="45"/>
      <c r="H48" s="45"/>
      <c r="I48" s="45"/>
    </row>
    <row r="49" spans="1:10" ht="124.5" customHeight="1" x14ac:dyDescent="0.25">
      <c r="A49" s="9" t="s">
        <v>150</v>
      </c>
      <c r="B49" s="20" t="s">
        <v>151</v>
      </c>
      <c r="C49" s="35">
        <v>140140</v>
      </c>
      <c r="D49" s="35">
        <v>0</v>
      </c>
      <c r="E49" s="63">
        <v>0</v>
      </c>
      <c r="F49" s="21"/>
      <c r="G49" s="45"/>
      <c r="H49" s="45"/>
      <c r="I49" s="45"/>
    </row>
    <row r="50" spans="1:10" ht="85.5" customHeight="1" x14ac:dyDescent="0.25">
      <c r="A50" s="9" t="s">
        <v>68</v>
      </c>
      <c r="B50" s="20" t="s">
        <v>34</v>
      </c>
      <c r="C50" s="35">
        <v>3228044</v>
      </c>
      <c r="D50" s="63">
        <v>0</v>
      </c>
      <c r="E50" s="42">
        <v>0</v>
      </c>
      <c r="F50" s="21"/>
      <c r="G50" s="45"/>
      <c r="H50" s="45"/>
      <c r="I50" s="45"/>
    </row>
    <row r="51" spans="1:10" ht="43.5" customHeight="1" x14ac:dyDescent="0.25">
      <c r="A51" s="10" t="s">
        <v>85</v>
      </c>
      <c r="B51" s="10" t="s">
        <v>12</v>
      </c>
      <c r="C51" s="38">
        <v>830000</v>
      </c>
      <c r="D51" s="38">
        <v>170000</v>
      </c>
      <c r="E51" s="38">
        <v>170000</v>
      </c>
      <c r="F51" s="51"/>
      <c r="G51" s="44"/>
      <c r="H51" s="44"/>
      <c r="I51" s="44"/>
    </row>
    <row r="52" spans="1:10" ht="54" customHeight="1" x14ac:dyDescent="0.25">
      <c r="A52" s="10" t="s">
        <v>72</v>
      </c>
      <c r="B52" s="11" t="s">
        <v>13</v>
      </c>
      <c r="C52" s="32">
        <f>C53</f>
        <v>680516238.82999992</v>
      </c>
      <c r="D52" s="32">
        <f t="shared" ref="D52:E52" si="5">D53</f>
        <v>547902385.59000003</v>
      </c>
      <c r="E52" s="33">
        <f t="shared" si="5"/>
        <v>407393772.47999996</v>
      </c>
      <c r="F52" s="50"/>
      <c r="G52" s="65"/>
      <c r="H52" s="65"/>
      <c r="I52" s="65"/>
    </row>
    <row r="53" spans="1:10" ht="71.25" customHeight="1" x14ac:dyDescent="0.25">
      <c r="A53" s="10" t="s">
        <v>73</v>
      </c>
      <c r="B53" s="12" t="s">
        <v>21</v>
      </c>
      <c r="C53" s="42">
        <f>C57+C78+C102+C54</f>
        <v>680516238.82999992</v>
      </c>
      <c r="D53" s="42">
        <f t="shared" ref="D53:E53" si="6">D57+D78+D102+D54</f>
        <v>547902385.59000003</v>
      </c>
      <c r="E53" s="42">
        <f t="shared" si="6"/>
        <v>407393772.47999996</v>
      </c>
      <c r="F53" s="14"/>
      <c r="G53" s="44"/>
      <c r="H53" s="44"/>
      <c r="I53" s="44"/>
    </row>
    <row r="54" spans="1:10" ht="54" customHeight="1" x14ac:dyDescent="0.25">
      <c r="A54" s="13" t="s">
        <v>139</v>
      </c>
      <c r="B54" s="23" t="s">
        <v>140</v>
      </c>
      <c r="C54" s="61">
        <f>C55+C56</f>
        <v>34963660.939999998</v>
      </c>
      <c r="D54" s="61">
        <f t="shared" ref="D54:E54" si="7">D55+D56</f>
        <v>0</v>
      </c>
      <c r="E54" s="61">
        <f t="shared" si="7"/>
        <v>0</v>
      </c>
      <c r="F54" s="14"/>
      <c r="G54" s="44"/>
      <c r="H54" s="44"/>
      <c r="I54" s="44"/>
    </row>
    <row r="55" spans="1:10" ht="61.5" customHeight="1" x14ac:dyDescent="0.25">
      <c r="A55" s="13" t="s">
        <v>141</v>
      </c>
      <c r="B55" s="23" t="s">
        <v>142</v>
      </c>
      <c r="C55" s="61">
        <v>33199660.940000001</v>
      </c>
      <c r="D55" s="61">
        <v>0</v>
      </c>
      <c r="E55" s="61">
        <v>0</v>
      </c>
      <c r="F55" s="14"/>
      <c r="G55" s="44"/>
      <c r="H55" s="44"/>
      <c r="I55" s="44"/>
    </row>
    <row r="56" spans="1:10" ht="43.5" customHeight="1" x14ac:dyDescent="0.25">
      <c r="A56" s="13" t="s">
        <v>156</v>
      </c>
      <c r="B56" s="23" t="s">
        <v>157</v>
      </c>
      <c r="C56" s="61">
        <v>1764000</v>
      </c>
      <c r="D56" s="61">
        <v>0</v>
      </c>
      <c r="E56" s="61">
        <v>0</v>
      </c>
      <c r="F56" s="14"/>
      <c r="G56" s="44"/>
      <c r="H56" s="44"/>
      <c r="I56" s="44"/>
    </row>
    <row r="57" spans="1:10" ht="56.25" customHeight="1" x14ac:dyDescent="0.25">
      <c r="A57" s="13" t="s">
        <v>99</v>
      </c>
      <c r="B57" s="23" t="s">
        <v>100</v>
      </c>
      <c r="C57" s="36">
        <f>C59+C64+C61+C60+C62+C63+C58</f>
        <v>285462836.02999997</v>
      </c>
      <c r="D57" s="56">
        <f t="shared" ref="D57:E57" si="8">D59+D64+D61+D60+D62+D63+D58</f>
        <v>183501982.88</v>
      </c>
      <c r="E57" s="56">
        <f t="shared" si="8"/>
        <v>27168887.630000003</v>
      </c>
      <c r="F57" s="21"/>
      <c r="G57" s="14"/>
      <c r="H57" s="44"/>
      <c r="I57" s="44"/>
    </row>
    <row r="58" spans="1:10" ht="153" customHeight="1" x14ac:dyDescent="0.25">
      <c r="A58" s="16" t="s">
        <v>134</v>
      </c>
      <c r="B58" s="26" t="s">
        <v>120</v>
      </c>
      <c r="C58" s="36">
        <v>207405300</v>
      </c>
      <c r="D58" s="36">
        <v>171148000</v>
      </c>
      <c r="E58" s="36">
        <v>0</v>
      </c>
      <c r="F58" s="21"/>
      <c r="G58" s="44"/>
      <c r="H58" s="44"/>
      <c r="I58" s="44"/>
    </row>
    <row r="59" spans="1:10" ht="124.5" customHeight="1" x14ac:dyDescent="0.25">
      <c r="A59" s="16" t="s">
        <v>93</v>
      </c>
      <c r="B59" s="19" t="s">
        <v>94</v>
      </c>
      <c r="C59" s="35">
        <v>174033.53</v>
      </c>
      <c r="D59" s="35">
        <v>0</v>
      </c>
      <c r="E59" s="36">
        <v>0</v>
      </c>
      <c r="F59" s="21"/>
      <c r="G59" s="44"/>
      <c r="H59" s="44"/>
      <c r="I59" s="44"/>
    </row>
    <row r="60" spans="1:10" ht="94.5" customHeight="1" x14ac:dyDescent="0.25">
      <c r="A60" s="26" t="s">
        <v>116</v>
      </c>
      <c r="B60" s="19" t="s">
        <v>117</v>
      </c>
      <c r="C60" s="35">
        <v>661340.38</v>
      </c>
      <c r="D60" s="35">
        <v>0</v>
      </c>
      <c r="E60" s="36">
        <v>0</v>
      </c>
      <c r="F60" s="21"/>
      <c r="G60" s="44"/>
      <c r="H60" s="44"/>
      <c r="I60" s="44"/>
    </row>
    <row r="61" spans="1:10" ht="42" customHeight="1" x14ac:dyDescent="0.25">
      <c r="A61" s="20" t="s">
        <v>105</v>
      </c>
      <c r="B61" s="27" t="s">
        <v>106</v>
      </c>
      <c r="C61" s="66">
        <v>23897300.48</v>
      </c>
      <c r="D61" s="35">
        <v>0</v>
      </c>
      <c r="E61" s="36">
        <v>0</v>
      </c>
      <c r="F61" s="21"/>
      <c r="G61" s="44"/>
      <c r="I61" s="44"/>
      <c r="J61" s="44"/>
    </row>
    <row r="62" spans="1:10" ht="59.25" customHeight="1" x14ac:dyDescent="0.25">
      <c r="A62" s="15" t="s">
        <v>123</v>
      </c>
      <c r="B62" s="17" t="s">
        <v>124</v>
      </c>
      <c r="C62" s="36">
        <v>1302478.57</v>
      </c>
      <c r="D62" s="36">
        <v>0</v>
      </c>
      <c r="E62" s="36">
        <v>0</v>
      </c>
      <c r="F62" s="21"/>
      <c r="G62" s="44"/>
      <c r="H62" s="44"/>
      <c r="I62" s="44"/>
    </row>
    <row r="63" spans="1:10" ht="40.5" customHeight="1" x14ac:dyDescent="0.25">
      <c r="A63" s="16" t="s">
        <v>133</v>
      </c>
      <c r="B63" s="53" t="s">
        <v>132</v>
      </c>
      <c r="C63" s="36">
        <v>0</v>
      </c>
      <c r="D63" s="36">
        <v>0</v>
      </c>
      <c r="E63" s="36">
        <v>14814814.800000001</v>
      </c>
      <c r="F63" s="21"/>
      <c r="G63" s="44"/>
      <c r="H63" s="44"/>
      <c r="I63" s="44"/>
    </row>
    <row r="64" spans="1:10" ht="42.75" customHeight="1" x14ac:dyDescent="0.25">
      <c r="A64" s="16" t="s">
        <v>74</v>
      </c>
      <c r="B64" s="17" t="s">
        <v>42</v>
      </c>
      <c r="C64" s="36">
        <f>SUM(C66:C77)</f>
        <v>52022383.069999993</v>
      </c>
      <c r="D64" s="36">
        <f>SUM(D66:D73)</f>
        <v>12353982.880000001</v>
      </c>
      <c r="E64" s="36">
        <f>SUM(E66:E73)</f>
        <v>12354072.83</v>
      </c>
      <c r="F64" s="21"/>
      <c r="G64" s="54"/>
      <c r="H64" s="44"/>
      <c r="I64" s="44"/>
    </row>
    <row r="65" spans="1:9" ht="21" customHeight="1" x14ac:dyDescent="0.25">
      <c r="A65" s="16"/>
      <c r="B65" s="19" t="s">
        <v>20</v>
      </c>
      <c r="C65" s="35"/>
      <c r="D65" s="35"/>
      <c r="E65" s="43"/>
      <c r="F65" s="52"/>
      <c r="G65" s="44"/>
      <c r="H65" s="44"/>
      <c r="I65" s="44"/>
    </row>
    <row r="66" spans="1:9" ht="57.75" customHeight="1" x14ac:dyDescent="0.25">
      <c r="A66" s="16"/>
      <c r="B66" s="19" t="s">
        <v>46</v>
      </c>
      <c r="C66" s="35">
        <v>168005</v>
      </c>
      <c r="D66" s="35">
        <v>168005</v>
      </c>
      <c r="E66" s="36">
        <v>168005</v>
      </c>
      <c r="F66" s="21"/>
      <c r="G66" s="44"/>
      <c r="H66" s="44"/>
      <c r="I66" s="44"/>
    </row>
    <row r="67" spans="1:9" ht="50.25" customHeight="1" x14ac:dyDescent="0.25">
      <c r="A67" s="20"/>
      <c r="B67" s="19" t="s">
        <v>90</v>
      </c>
      <c r="C67" s="35">
        <v>0</v>
      </c>
      <c r="D67" s="35">
        <v>99033.24</v>
      </c>
      <c r="E67" s="36">
        <v>99123.19</v>
      </c>
      <c r="F67" s="21"/>
      <c r="G67" s="44"/>
      <c r="H67" s="44"/>
      <c r="I67" s="44"/>
    </row>
    <row r="68" spans="1:9" ht="76.5" customHeight="1" x14ac:dyDescent="0.25">
      <c r="A68" s="16"/>
      <c r="B68" s="19" t="s">
        <v>91</v>
      </c>
      <c r="C68" s="35">
        <v>38800</v>
      </c>
      <c r="D68" s="35">
        <v>0</v>
      </c>
      <c r="E68" s="36">
        <v>0</v>
      </c>
      <c r="F68" s="21"/>
      <c r="G68" s="44"/>
      <c r="H68" s="44"/>
      <c r="I68" s="44"/>
    </row>
    <row r="69" spans="1:9" ht="37.5" customHeight="1" x14ac:dyDescent="0.25">
      <c r="A69" s="16"/>
      <c r="B69" s="19" t="s">
        <v>86</v>
      </c>
      <c r="C69" s="66">
        <v>2672145.2999999998</v>
      </c>
      <c r="D69" s="35">
        <v>0</v>
      </c>
      <c r="E69" s="36">
        <v>0</v>
      </c>
      <c r="F69" s="21"/>
      <c r="G69" s="44"/>
      <c r="H69" s="44"/>
      <c r="I69" s="44"/>
    </row>
    <row r="70" spans="1:9" ht="51.75" customHeight="1" x14ac:dyDescent="0.25">
      <c r="A70" s="16"/>
      <c r="B70" s="19" t="s">
        <v>43</v>
      </c>
      <c r="C70" s="67">
        <v>12086944.640000001</v>
      </c>
      <c r="D70" s="36">
        <v>12086944.640000001</v>
      </c>
      <c r="E70" s="36">
        <v>12086944.640000001</v>
      </c>
      <c r="F70" s="21"/>
      <c r="G70" s="44"/>
      <c r="H70" s="44"/>
      <c r="I70" s="44"/>
    </row>
    <row r="71" spans="1:9" ht="54.75" customHeight="1" x14ac:dyDescent="0.25">
      <c r="A71" s="16"/>
      <c r="B71" s="19" t="s">
        <v>122</v>
      </c>
      <c r="C71" s="67">
        <v>423580</v>
      </c>
      <c r="D71" s="36">
        <v>0</v>
      </c>
      <c r="E71" s="36">
        <v>0</v>
      </c>
      <c r="F71" s="21"/>
      <c r="G71" s="44"/>
      <c r="H71" s="44"/>
      <c r="I71" s="44"/>
    </row>
    <row r="72" spans="1:9" ht="63.75" customHeight="1" x14ac:dyDescent="0.25">
      <c r="A72" s="16"/>
      <c r="B72" s="19" t="s">
        <v>121</v>
      </c>
      <c r="C72" s="36">
        <v>4420010.0999999996</v>
      </c>
      <c r="D72" s="36">
        <v>0</v>
      </c>
      <c r="E72" s="36">
        <v>0</v>
      </c>
      <c r="F72" s="21"/>
      <c r="G72" s="44"/>
      <c r="H72" s="44"/>
      <c r="I72" s="44"/>
    </row>
    <row r="73" spans="1:9" ht="108" customHeight="1" x14ac:dyDescent="0.25">
      <c r="A73" s="16"/>
      <c r="B73" s="19" t="s">
        <v>125</v>
      </c>
      <c r="C73" s="67">
        <v>0</v>
      </c>
      <c r="D73" s="67">
        <v>0</v>
      </c>
      <c r="E73" s="67">
        <v>0</v>
      </c>
      <c r="F73" s="21"/>
      <c r="G73" s="62"/>
      <c r="H73" s="62"/>
      <c r="I73" s="62"/>
    </row>
    <row r="74" spans="1:9" ht="54" customHeight="1" x14ac:dyDescent="0.25">
      <c r="A74" s="16"/>
      <c r="B74" s="53" t="s">
        <v>129</v>
      </c>
      <c r="C74" s="67">
        <v>4522898.5599999996</v>
      </c>
      <c r="D74" s="36">
        <v>0</v>
      </c>
      <c r="E74" s="36">
        <v>0</v>
      </c>
      <c r="F74" s="21"/>
      <c r="G74" s="44"/>
      <c r="H74" s="44"/>
      <c r="I74" s="44"/>
    </row>
    <row r="75" spans="1:9" ht="77.25" customHeight="1" x14ac:dyDescent="0.25">
      <c r="A75" s="16"/>
      <c r="B75" s="53" t="s">
        <v>130</v>
      </c>
      <c r="C75" s="67">
        <v>18000000</v>
      </c>
      <c r="D75" s="36">
        <v>0</v>
      </c>
      <c r="E75" s="36">
        <v>0</v>
      </c>
      <c r="F75" s="21"/>
      <c r="G75" s="44"/>
      <c r="H75" s="44"/>
      <c r="I75" s="44"/>
    </row>
    <row r="76" spans="1:9" ht="63.75" customHeight="1" x14ac:dyDescent="0.25">
      <c r="A76" s="16"/>
      <c r="B76" s="53" t="s">
        <v>131</v>
      </c>
      <c r="C76" s="67">
        <v>1289999.47</v>
      </c>
      <c r="D76" s="36">
        <v>0</v>
      </c>
      <c r="E76" s="36">
        <v>0</v>
      </c>
      <c r="F76" s="21"/>
      <c r="G76" s="44"/>
      <c r="H76" s="44"/>
      <c r="I76" s="44"/>
    </row>
    <row r="77" spans="1:9" ht="83.25" customHeight="1" x14ac:dyDescent="0.25">
      <c r="A77" s="16"/>
      <c r="B77" s="53" t="s">
        <v>136</v>
      </c>
      <c r="C77" s="55">
        <v>8400000</v>
      </c>
      <c r="D77" s="55">
        <v>0</v>
      </c>
      <c r="E77" s="55">
        <v>0</v>
      </c>
      <c r="F77" s="21"/>
      <c r="G77" s="44"/>
      <c r="H77" s="44"/>
      <c r="I77" s="44"/>
    </row>
    <row r="78" spans="1:9" ht="39.75" customHeight="1" x14ac:dyDescent="0.25">
      <c r="A78" s="16" t="s">
        <v>101</v>
      </c>
      <c r="B78" s="19" t="s">
        <v>102</v>
      </c>
      <c r="C78" s="36">
        <f>C79+C94+C95+C96+C97+C98+C99+C100+C101</f>
        <v>325527141.45999998</v>
      </c>
      <c r="D78" s="36">
        <f t="shared" ref="D78:E78" si="9">D79+D94+D95+D96+D97+D98+D99+D100+D101</f>
        <v>344079260.23000002</v>
      </c>
      <c r="E78" s="36">
        <f t="shared" si="9"/>
        <v>359058028.20999998</v>
      </c>
      <c r="F78" s="21"/>
      <c r="G78" s="14"/>
      <c r="H78" s="44"/>
      <c r="I78" s="44"/>
    </row>
    <row r="79" spans="1:9" ht="77.25" customHeight="1" x14ac:dyDescent="0.25">
      <c r="A79" s="16" t="s">
        <v>75</v>
      </c>
      <c r="B79" s="16" t="s">
        <v>37</v>
      </c>
      <c r="C79" s="36">
        <f>SUM(C81:C93)</f>
        <v>295735090.45999998</v>
      </c>
      <c r="D79" s="36">
        <f t="shared" ref="D79:E79" si="10">SUM(D81:D93)</f>
        <v>304755609.23000002</v>
      </c>
      <c r="E79" s="36">
        <f t="shared" si="10"/>
        <v>319474003.20999998</v>
      </c>
      <c r="F79" s="21"/>
      <c r="G79" s="54"/>
      <c r="H79" s="44"/>
      <c r="I79" s="44"/>
    </row>
    <row r="80" spans="1:9" ht="21" customHeight="1" x14ac:dyDescent="0.25">
      <c r="A80" s="16"/>
      <c r="B80" s="16" t="s">
        <v>14</v>
      </c>
      <c r="C80" s="35"/>
      <c r="D80" s="35"/>
      <c r="E80" s="43"/>
      <c r="F80" s="52"/>
      <c r="G80" s="44"/>
      <c r="H80" s="44"/>
      <c r="I80" s="44"/>
    </row>
    <row r="81" spans="1:10" ht="73.5" customHeight="1" x14ac:dyDescent="0.25">
      <c r="A81" s="16"/>
      <c r="B81" s="16" t="s">
        <v>15</v>
      </c>
      <c r="C81" s="35">
        <v>1208033</v>
      </c>
      <c r="D81" s="35">
        <v>1219463</v>
      </c>
      <c r="E81" s="36">
        <v>1265642</v>
      </c>
      <c r="F81" s="21"/>
      <c r="G81" s="44"/>
      <c r="H81" s="44"/>
      <c r="I81" s="44"/>
    </row>
    <row r="82" spans="1:10" ht="70.5" customHeight="1" x14ac:dyDescent="0.25">
      <c r="A82" s="16"/>
      <c r="B82" s="16" t="s">
        <v>110</v>
      </c>
      <c r="C82" s="35">
        <v>2582883</v>
      </c>
      <c r="D82" s="35">
        <v>2607136</v>
      </c>
      <c r="E82" s="36">
        <v>2705117</v>
      </c>
      <c r="F82" s="21"/>
      <c r="G82" s="44"/>
      <c r="H82" s="44"/>
      <c r="I82" s="44"/>
    </row>
    <row r="83" spans="1:10" ht="113.25" customHeight="1" x14ac:dyDescent="0.25">
      <c r="A83" s="28"/>
      <c r="B83" s="16" t="s">
        <v>16</v>
      </c>
      <c r="C83" s="35">
        <v>20870.169999999998</v>
      </c>
      <c r="D83" s="35">
        <v>21704.98</v>
      </c>
      <c r="E83" s="36">
        <v>22573.18</v>
      </c>
      <c r="F83" s="21"/>
      <c r="G83" s="44"/>
      <c r="H83" s="44"/>
      <c r="I83" s="44"/>
    </row>
    <row r="84" spans="1:10" ht="84.75" customHeight="1" x14ac:dyDescent="0.25">
      <c r="A84" s="28"/>
      <c r="B84" s="16" t="s">
        <v>111</v>
      </c>
      <c r="C84" s="36">
        <v>1853240.6</v>
      </c>
      <c r="D84" s="36">
        <v>1853240.6</v>
      </c>
      <c r="E84" s="36">
        <v>1853240.6</v>
      </c>
      <c r="F84" s="21"/>
      <c r="G84" s="44"/>
      <c r="H84" s="44"/>
      <c r="I84" s="44"/>
    </row>
    <row r="85" spans="1:10" ht="80.25" customHeight="1" x14ac:dyDescent="0.25">
      <c r="A85" s="28"/>
      <c r="B85" s="16" t="s">
        <v>119</v>
      </c>
      <c r="C85" s="67">
        <v>18314200.559999999</v>
      </c>
      <c r="D85" s="36">
        <v>10445563.68</v>
      </c>
      <c r="E85" s="36">
        <v>10445563.68</v>
      </c>
      <c r="F85" s="21"/>
      <c r="G85" s="44"/>
      <c r="H85" s="44"/>
      <c r="I85" s="44"/>
    </row>
    <row r="86" spans="1:10" ht="90" customHeight="1" x14ac:dyDescent="0.25">
      <c r="A86" s="28"/>
      <c r="B86" s="16" t="s">
        <v>109</v>
      </c>
      <c r="C86" s="36">
        <v>3387.08</v>
      </c>
      <c r="D86" s="36">
        <v>3387.08</v>
      </c>
      <c r="E86" s="36">
        <v>3387.08</v>
      </c>
      <c r="F86" s="21"/>
      <c r="G86" s="44"/>
      <c r="H86" s="44"/>
      <c r="I86" s="44"/>
    </row>
    <row r="87" spans="1:10" ht="101.25" customHeight="1" x14ac:dyDescent="0.25">
      <c r="A87" s="28"/>
      <c r="B87" s="16" t="s">
        <v>38</v>
      </c>
      <c r="C87" s="35">
        <v>23737881.050000001</v>
      </c>
      <c r="D87" s="35">
        <v>24418475.09</v>
      </c>
      <c r="E87" s="36">
        <v>25491179.870000001</v>
      </c>
      <c r="F87" s="21"/>
      <c r="G87" s="44"/>
      <c r="H87" s="44"/>
      <c r="I87" s="44"/>
    </row>
    <row r="88" spans="1:10" ht="104.25" customHeight="1" x14ac:dyDescent="0.25">
      <c r="A88" s="28"/>
      <c r="B88" s="16" t="s">
        <v>22</v>
      </c>
      <c r="C88" s="67">
        <v>1606800</v>
      </c>
      <c r="D88" s="36">
        <v>1470000</v>
      </c>
      <c r="E88" s="36">
        <v>0</v>
      </c>
      <c r="F88" s="21"/>
      <c r="G88" s="44"/>
      <c r="H88" s="44"/>
      <c r="I88" s="44"/>
    </row>
    <row r="89" spans="1:10" ht="104.25" customHeight="1" x14ac:dyDescent="0.25">
      <c r="A89" s="75"/>
      <c r="B89" s="77" t="s">
        <v>114</v>
      </c>
      <c r="C89" s="79">
        <v>180911991</v>
      </c>
      <c r="D89" s="79">
        <v>192267976</v>
      </c>
      <c r="E89" s="81">
        <v>203785190</v>
      </c>
      <c r="F89" s="21"/>
      <c r="G89" s="44"/>
      <c r="H89" s="44"/>
      <c r="I89" s="44"/>
    </row>
    <row r="90" spans="1:10" ht="28.5" customHeight="1" x14ac:dyDescent="0.25">
      <c r="A90" s="76"/>
      <c r="B90" s="78"/>
      <c r="C90" s="80"/>
      <c r="D90" s="80"/>
      <c r="E90" s="82"/>
      <c r="F90" s="52"/>
      <c r="G90" s="44"/>
      <c r="H90" s="44"/>
      <c r="I90" s="44"/>
    </row>
    <row r="91" spans="1:10" ht="101.25" customHeight="1" x14ac:dyDescent="0.25">
      <c r="A91" s="16"/>
      <c r="B91" s="16" t="s">
        <v>87</v>
      </c>
      <c r="C91" s="35">
        <v>55890714</v>
      </c>
      <c r="D91" s="35">
        <v>59290536</v>
      </c>
      <c r="E91" s="36">
        <v>62743983</v>
      </c>
      <c r="F91" s="21"/>
      <c r="G91" s="44"/>
      <c r="H91" s="44"/>
      <c r="I91" s="44"/>
    </row>
    <row r="92" spans="1:10" ht="67.5" customHeight="1" x14ac:dyDescent="0.25">
      <c r="A92" s="28"/>
      <c r="B92" s="16" t="s">
        <v>95</v>
      </c>
      <c r="C92" s="36">
        <v>3240970</v>
      </c>
      <c r="D92" s="36">
        <v>4268026.8</v>
      </c>
      <c r="E92" s="36">
        <v>4268026.8</v>
      </c>
      <c r="F92" s="21"/>
      <c r="G92" s="44"/>
      <c r="H92" s="44"/>
      <c r="I92" s="44"/>
    </row>
    <row r="93" spans="1:10" ht="67.5" customHeight="1" x14ac:dyDescent="0.25">
      <c r="A93" s="28"/>
      <c r="B93" s="16" t="s">
        <v>118</v>
      </c>
      <c r="C93" s="67">
        <v>6364120</v>
      </c>
      <c r="D93" s="36">
        <v>6890100</v>
      </c>
      <c r="E93" s="36">
        <v>6890100</v>
      </c>
      <c r="F93" s="21"/>
      <c r="G93" s="44"/>
      <c r="H93" s="44"/>
      <c r="I93" s="44"/>
    </row>
    <row r="94" spans="1:10" ht="139.5" customHeight="1" x14ac:dyDescent="0.25">
      <c r="A94" s="16" t="s">
        <v>76</v>
      </c>
      <c r="B94" s="16" t="s">
        <v>39</v>
      </c>
      <c r="C94" s="60">
        <v>2544680</v>
      </c>
      <c r="D94" s="36">
        <v>3554530</v>
      </c>
      <c r="E94" s="36">
        <v>3696884</v>
      </c>
      <c r="F94" s="21"/>
      <c r="G94" s="44"/>
      <c r="H94" s="44"/>
      <c r="I94" s="44"/>
    </row>
    <row r="95" spans="1:10" ht="108" customHeight="1" x14ac:dyDescent="0.25">
      <c r="A95" s="16" t="s">
        <v>97</v>
      </c>
      <c r="B95" s="16" t="s">
        <v>98</v>
      </c>
      <c r="C95" s="59">
        <v>4987188</v>
      </c>
      <c r="D95" s="35">
        <v>13550400</v>
      </c>
      <c r="E95" s="36">
        <v>13550400</v>
      </c>
      <c r="F95" s="21"/>
      <c r="G95" s="44"/>
      <c r="I95" s="44"/>
      <c r="J95" s="44"/>
    </row>
    <row r="96" spans="1:10" ht="78" customHeight="1" x14ac:dyDescent="0.25">
      <c r="A96" s="16" t="s">
        <v>77</v>
      </c>
      <c r="B96" s="16" t="s">
        <v>41</v>
      </c>
      <c r="C96" s="66">
        <v>598758</v>
      </c>
      <c r="D96" s="35">
        <v>659354</v>
      </c>
      <c r="E96" s="36">
        <v>721784</v>
      </c>
      <c r="F96" s="21"/>
      <c r="G96" s="44"/>
      <c r="H96" s="44"/>
      <c r="I96" s="44"/>
    </row>
    <row r="97" spans="1:10" ht="90.75" customHeight="1" x14ac:dyDescent="0.25">
      <c r="A97" s="16" t="s">
        <v>78</v>
      </c>
      <c r="B97" s="29" t="s">
        <v>96</v>
      </c>
      <c r="C97" s="35">
        <v>18260</v>
      </c>
      <c r="D97" s="35">
        <v>18941</v>
      </c>
      <c r="E97" s="36">
        <v>234462</v>
      </c>
      <c r="F97" s="21"/>
      <c r="G97" s="44"/>
      <c r="H97" s="44"/>
      <c r="I97" s="44"/>
    </row>
    <row r="98" spans="1:10" ht="105.75" customHeight="1" x14ac:dyDescent="0.25">
      <c r="A98" s="28" t="s">
        <v>79</v>
      </c>
      <c r="B98" s="16" t="s">
        <v>45</v>
      </c>
      <c r="C98" s="36">
        <v>16559700</v>
      </c>
      <c r="D98" s="36">
        <v>16559700</v>
      </c>
      <c r="E98" s="36">
        <v>16212900</v>
      </c>
      <c r="F98" s="21"/>
      <c r="G98" s="44"/>
      <c r="H98" s="44"/>
      <c r="I98" s="44"/>
    </row>
    <row r="99" spans="1:10" ht="71.25" customHeight="1" x14ac:dyDescent="0.25">
      <c r="A99" s="16" t="s">
        <v>80</v>
      </c>
      <c r="B99" s="16" t="s">
        <v>40</v>
      </c>
      <c r="C99" s="36">
        <v>1447646</v>
      </c>
      <c r="D99" s="36">
        <v>1583476</v>
      </c>
      <c r="E99" s="36">
        <v>1636216</v>
      </c>
      <c r="F99" s="21"/>
      <c r="G99" s="44"/>
      <c r="H99" s="44"/>
      <c r="I99" s="44"/>
    </row>
    <row r="100" spans="1:10" ht="53.25" customHeight="1" x14ac:dyDescent="0.25">
      <c r="A100" s="16" t="s">
        <v>81</v>
      </c>
      <c r="B100" s="16" t="s">
        <v>88</v>
      </c>
      <c r="C100" s="36">
        <v>2914514</v>
      </c>
      <c r="D100" s="36">
        <v>2948011</v>
      </c>
      <c r="E100" s="36">
        <v>3065930</v>
      </c>
      <c r="F100" s="21"/>
      <c r="G100" s="44"/>
      <c r="H100" s="44"/>
      <c r="I100" s="44"/>
    </row>
    <row r="101" spans="1:10" ht="43.5" customHeight="1" x14ac:dyDescent="0.25">
      <c r="A101" s="16" t="s">
        <v>82</v>
      </c>
      <c r="B101" s="16" t="s">
        <v>89</v>
      </c>
      <c r="C101" s="67">
        <v>721305</v>
      </c>
      <c r="D101" s="36">
        <v>449239</v>
      </c>
      <c r="E101" s="36">
        <v>465449</v>
      </c>
      <c r="F101" s="21"/>
      <c r="G101" s="44"/>
      <c r="H101" s="44"/>
      <c r="I101" s="44"/>
    </row>
    <row r="102" spans="1:10" ht="43.5" customHeight="1" x14ac:dyDescent="0.25">
      <c r="A102" s="16" t="s">
        <v>103</v>
      </c>
      <c r="B102" s="16" t="s">
        <v>104</v>
      </c>
      <c r="C102" s="36">
        <f>C103+C104+C106+C105</f>
        <v>34562600.399999999</v>
      </c>
      <c r="D102" s="58">
        <f t="shared" ref="D102:E102" si="11">D103+D104+D106+D105</f>
        <v>20321142.48</v>
      </c>
      <c r="E102" s="58">
        <f t="shared" si="11"/>
        <v>21166856.640000001</v>
      </c>
      <c r="F102" s="21"/>
      <c r="G102" s="44"/>
      <c r="H102" s="44"/>
      <c r="I102" s="44"/>
    </row>
    <row r="103" spans="1:10" ht="123.75" customHeight="1" x14ac:dyDescent="0.25">
      <c r="A103" s="16" t="s">
        <v>83</v>
      </c>
      <c r="B103" s="16" t="s">
        <v>44</v>
      </c>
      <c r="C103" s="67">
        <v>26364780</v>
      </c>
      <c r="D103" s="36">
        <v>17784000</v>
      </c>
      <c r="E103" s="36">
        <v>17784000</v>
      </c>
      <c r="F103" s="21"/>
      <c r="G103" s="44"/>
      <c r="H103" s="44"/>
      <c r="I103" s="44"/>
    </row>
    <row r="104" spans="1:10" ht="123" customHeight="1" x14ac:dyDescent="0.25">
      <c r="A104" s="16" t="s">
        <v>112</v>
      </c>
      <c r="B104" s="16" t="s">
        <v>113</v>
      </c>
      <c r="C104" s="67">
        <v>1963460.4</v>
      </c>
      <c r="D104" s="36">
        <v>2537142.48</v>
      </c>
      <c r="E104" s="36">
        <v>3382856.64</v>
      </c>
      <c r="F104" s="21"/>
      <c r="G104" s="44"/>
      <c r="I104" s="44"/>
      <c r="J104" s="44"/>
    </row>
    <row r="105" spans="1:10" ht="237" customHeight="1" x14ac:dyDescent="0.25">
      <c r="A105" s="16" t="s">
        <v>143</v>
      </c>
      <c r="B105" s="16" t="s">
        <v>144</v>
      </c>
      <c r="C105" s="67">
        <v>234360</v>
      </c>
      <c r="D105" s="58">
        <v>0</v>
      </c>
      <c r="E105" s="58">
        <v>0</v>
      </c>
      <c r="F105" s="21"/>
      <c r="G105" s="44"/>
      <c r="I105" s="44"/>
      <c r="J105" s="44"/>
    </row>
    <row r="106" spans="1:10" ht="63.75" customHeight="1" x14ac:dyDescent="0.25">
      <c r="A106" s="16" t="s">
        <v>137</v>
      </c>
      <c r="B106" s="16" t="s">
        <v>138</v>
      </c>
      <c r="C106" s="67">
        <v>6000000</v>
      </c>
      <c r="D106" s="57">
        <v>0</v>
      </c>
      <c r="E106" s="57">
        <v>0</v>
      </c>
      <c r="F106" s="21"/>
      <c r="G106" s="44"/>
      <c r="H106" s="44"/>
      <c r="I106" s="44"/>
    </row>
    <row r="107" spans="1:10" ht="16.5" customHeight="1" x14ac:dyDescent="0.25">
      <c r="A107" s="16"/>
      <c r="B107" s="30" t="s">
        <v>92</v>
      </c>
      <c r="C107" s="38">
        <f>C20+C52</f>
        <v>1103570688.8299999</v>
      </c>
      <c r="D107" s="38">
        <f>D20+D52</f>
        <v>973104929.59000003</v>
      </c>
      <c r="E107" s="38">
        <f>E20+E52</f>
        <v>826745624.48000002</v>
      </c>
      <c r="F107" s="51"/>
      <c r="G107" s="65"/>
      <c r="H107" s="65"/>
      <c r="I107" s="65"/>
    </row>
    <row r="108" spans="1:10" ht="21" customHeight="1" x14ac:dyDescent="0.25">
      <c r="A108" s="31"/>
      <c r="B108" s="18"/>
      <c r="C108" s="18"/>
      <c r="D108" s="18"/>
      <c r="E108" s="18"/>
      <c r="F108" s="18"/>
    </row>
    <row r="109" spans="1:10" ht="102" customHeight="1" x14ac:dyDescent="0.25">
      <c r="A109" s="31"/>
      <c r="B109" s="18"/>
      <c r="C109" s="22"/>
      <c r="D109" s="22"/>
      <c r="E109" s="22"/>
      <c r="F109" s="22"/>
    </row>
    <row r="110" spans="1:10" ht="100.5" customHeight="1" x14ac:dyDescent="0.25">
      <c r="A110" s="18"/>
      <c r="B110" s="18"/>
      <c r="C110" s="22"/>
      <c r="D110" s="22"/>
      <c r="E110" s="22"/>
      <c r="F110" s="22"/>
    </row>
    <row r="111" spans="1:10" ht="106.5" customHeight="1" x14ac:dyDescent="0.25">
      <c r="A111" s="18"/>
      <c r="B111" s="18"/>
      <c r="C111" s="22"/>
      <c r="D111" s="22"/>
      <c r="E111" s="22"/>
      <c r="F111" s="22"/>
    </row>
    <row r="112" spans="1:10" ht="132.75" customHeight="1" x14ac:dyDescent="0.25">
      <c r="A112" s="18"/>
      <c r="B112" s="18"/>
      <c r="C112" s="18"/>
      <c r="D112" s="18"/>
      <c r="E112" s="18"/>
      <c r="F112" s="18"/>
    </row>
    <row r="113" ht="69" customHeight="1" x14ac:dyDescent="0.25"/>
    <row r="114" ht="120" customHeight="1" x14ac:dyDescent="0.25"/>
    <row r="115" ht="123" customHeight="1" x14ac:dyDescent="0.25"/>
    <row r="116" ht="93" customHeight="1" x14ac:dyDescent="0.25"/>
    <row r="117" ht="119.25" customHeight="1" x14ac:dyDescent="0.25"/>
    <row r="118" ht="66" customHeight="1" x14ac:dyDescent="0.25"/>
    <row r="119" ht="21" customHeight="1" x14ac:dyDescent="0.25"/>
    <row r="120" ht="52.5" customHeight="1" x14ac:dyDescent="0.25"/>
    <row r="121" ht="99" customHeight="1" x14ac:dyDescent="0.25"/>
    <row r="122" ht="127.5" customHeight="1" x14ac:dyDescent="0.25"/>
    <row r="123" ht="120.75" customHeight="1" x14ac:dyDescent="0.25"/>
    <row r="124" ht="18" customHeight="1" x14ac:dyDescent="0.25"/>
    <row r="125" hidden="1" x14ac:dyDescent="0.25"/>
  </sheetData>
  <mergeCells count="20">
    <mergeCell ref="B14:E14"/>
    <mergeCell ref="B15:E15"/>
    <mergeCell ref="B13:D13"/>
    <mergeCell ref="B3:E3"/>
    <mergeCell ref="B4:E4"/>
    <mergeCell ref="B5:E5"/>
    <mergeCell ref="B6:E6"/>
    <mergeCell ref="B9:E9"/>
    <mergeCell ref="B10:E10"/>
    <mergeCell ref="B11:E11"/>
    <mergeCell ref="B12:E12"/>
    <mergeCell ref="A17:A18"/>
    <mergeCell ref="B17:B18"/>
    <mergeCell ref="B16:D16"/>
    <mergeCell ref="C17:E17"/>
    <mergeCell ref="A89:A90"/>
    <mergeCell ref="B89:B90"/>
    <mergeCell ref="C89:C90"/>
    <mergeCell ref="D89:D90"/>
    <mergeCell ref="E89:E9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rowBreaks count="4" manualBreakCount="4">
    <brk id="34" max="12" man="1"/>
    <brk id="77" max="12" man="1"/>
    <brk id="90" max="12" man="1"/>
    <brk id="1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2024</vt:lpstr>
      <vt:lpstr>' Прил 2 2024'!Область_печати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2024-11-01T07:24:04Z</cp:lastPrinted>
  <dcterms:created xsi:type="dcterms:W3CDTF">2014-10-15T01:16:52Z</dcterms:created>
  <dcterms:modified xsi:type="dcterms:W3CDTF">2024-12-25T00:02:07Z</dcterms:modified>
</cp:coreProperties>
</file>